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ICL\Brian J\Nature Final Submission\Raw Data Files\Raw Excel Data\"/>
    </mc:Choice>
  </mc:AlternateContent>
  <bookViews>
    <workbookView xWindow="0" yWindow="0" windowWidth="15270" windowHeight="7710" tabRatio="702"/>
  </bookViews>
  <sheets>
    <sheet name="Extended Data Figure 5c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" i="1" l="1"/>
  <c r="G15" i="1"/>
  <c r="F15" i="1"/>
  <c r="G14" i="1"/>
  <c r="F14" i="1"/>
  <c r="G13" i="1"/>
  <c r="F13" i="1"/>
  <c r="G12" i="1"/>
  <c r="F12" i="1"/>
  <c r="G11" i="1"/>
  <c r="F11" i="1"/>
  <c r="F10" i="1"/>
  <c r="F9" i="1"/>
  <c r="G8" i="1"/>
  <c r="F8" i="1"/>
  <c r="G7" i="1"/>
  <c r="F7" i="1"/>
  <c r="G2" i="1"/>
  <c r="F2" i="1"/>
</calcChain>
</file>

<file path=xl/sharedStrings.xml><?xml version="1.0" encoding="utf-8"?>
<sst xmlns="http://schemas.openxmlformats.org/spreadsheetml/2006/main" count="22" uniqueCount="18">
  <si>
    <t>Dha</t>
  </si>
  <si>
    <t>DfeGly</t>
  </si>
  <si>
    <t>imin-DfeGly</t>
  </si>
  <si>
    <t>hemiaminal-DfeGly</t>
  </si>
  <si>
    <r>
      <rPr>
        <sz val="11"/>
        <color theme="1"/>
        <rFont val="Arial"/>
        <family val="2"/>
      </rPr>
      <t>25 eq. NaBH</t>
    </r>
    <r>
      <rPr>
        <vertAlign val="subscript"/>
        <sz val="11"/>
        <color theme="1"/>
        <rFont val="Arial"/>
        <family val="2"/>
      </rPr>
      <t>4</t>
    </r>
  </si>
  <si>
    <r>
      <rPr>
        <sz val="11"/>
        <color theme="1"/>
        <rFont val="Arial"/>
        <family val="2"/>
      </rPr>
      <t>50 eq. NaBH</t>
    </r>
    <r>
      <rPr>
        <vertAlign val="subscript"/>
        <sz val="11"/>
        <color theme="1"/>
        <rFont val="Arial"/>
        <family val="2"/>
      </rPr>
      <t>4</t>
    </r>
  </si>
  <si>
    <r>
      <rPr>
        <sz val="11"/>
        <color theme="1"/>
        <rFont val="Arial"/>
        <family val="2"/>
      </rPr>
      <t>75 eq. NaBH</t>
    </r>
    <r>
      <rPr>
        <vertAlign val="subscript"/>
        <sz val="11"/>
        <color theme="1"/>
        <rFont val="Arial"/>
        <family val="2"/>
      </rPr>
      <t>4</t>
    </r>
  </si>
  <si>
    <r>
      <rPr>
        <sz val="11"/>
        <color theme="1"/>
        <rFont val="Arial"/>
        <family val="2"/>
      </rPr>
      <t>100 eq. NaBH</t>
    </r>
    <r>
      <rPr>
        <vertAlign val="subscript"/>
        <sz val="11"/>
        <color theme="1"/>
        <rFont val="Arial"/>
        <family val="2"/>
      </rPr>
      <t>4</t>
    </r>
  </si>
  <si>
    <r>
      <rPr>
        <sz val="11"/>
        <color theme="1"/>
        <rFont val="Arial"/>
        <family val="2"/>
      </rPr>
      <t>125 eq. NaBH</t>
    </r>
    <r>
      <rPr>
        <vertAlign val="subscript"/>
        <sz val="11"/>
        <color theme="1"/>
        <rFont val="Arial"/>
        <family val="2"/>
      </rPr>
      <t>4</t>
    </r>
  </si>
  <si>
    <r>
      <rPr>
        <sz val="11"/>
        <color theme="1"/>
        <rFont val="Arial"/>
        <family val="2"/>
      </rPr>
      <t>150 eq. NaBH</t>
    </r>
    <r>
      <rPr>
        <vertAlign val="subscript"/>
        <sz val="11"/>
        <color theme="1"/>
        <rFont val="Arial"/>
        <family val="2"/>
      </rPr>
      <t>4</t>
    </r>
  </si>
  <si>
    <r>
      <rPr>
        <sz val="11"/>
        <color theme="1"/>
        <rFont val="Arial"/>
        <family val="2"/>
      </rPr>
      <t>175 eq. NaBH</t>
    </r>
    <r>
      <rPr>
        <vertAlign val="subscript"/>
        <sz val="11"/>
        <color theme="1"/>
        <rFont val="Arial"/>
        <family val="2"/>
      </rPr>
      <t>4</t>
    </r>
  </si>
  <si>
    <r>
      <rPr>
        <sz val="11"/>
        <color theme="1"/>
        <rFont val="Arial"/>
        <family val="2"/>
      </rPr>
      <t>200 eq. NaBH</t>
    </r>
    <r>
      <rPr>
        <vertAlign val="subscript"/>
        <sz val="11"/>
        <color theme="1"/>
        <rFont val="Arial"/>
        <family val="2"/>
      </rPr>
      <t>4</t>
    </r>
  </si>
  <si>
    <r>
      <rPr>
        <sz val="11"/>
        <color theme="1"/>
        <rFont val="Arial"/>
        <family val="2"/>
      </rPr>
      <t>225 eq. NaBH</t>
    </r>
    <r>
      <rPr>
        <vertAlign val="subscript"/>
        <sz val="11"/>
        <color theme="1"/>
        <rFont val="Arial"/>
        <family val="2"/>
      </rPr>
      <t>4</t>
    </r>
  </si>
  <si>
    <r>
      <rPr>
        <sz val="11"/>
        <color theme="1"/>
        <rFont val="Arial"/>
        <family val="2"/>
      </rPr>
      <t>250 eq. NaBH</t>
    </r>
    <r>
      <rPr>
        <vertAlign val="subscript"/>
        <sz val="11"/>
        <color theme="1"/>
        <rFont val="Arial"/>
        <family val="2"/>
      </rPr>
      <t>4</t>
    </r>
  </si>
  <si>
    <r>
      <rPr>
        <sz val="11"/>
        <color theme="1"/>
        <rFont val="Arial"/>
        <family val="2"/>
      </rPr>
      <t>500 eq. NaBH</t>
    </r>
    <r>
      <rPr>
        <vertAlign val="subscript"/>
        <sz val="11"/>
        <color theme="1"/>
        <rFont val="Arial"/>
        <family val="2"/>
      </rPr>
      <t>4</t>
    </r>
  </si>
  <si>
    <r>
      <rPr>
        <sz val="11"/>
        <color theme="1"/>
        <rFont val="Arial"/>
        <family val="2"/>
      </rPr>
      <t>1000 eq. NaBH</t>
    </r>
    <r>
      <rPr>
        <vertAlign val="subscript"/>
        <sz val="11"/>
        <color theme="1"/>
        <rFont val="Arial"/>
        <family val="2"/>
      </rPr>
      <t>4</t>
    </r>
  </si>
  <si>
    <r>
      <rPr>
        <sz val="11"/>
        <color theme="1"/>
        <rFont val="Arial"/>
        <family val="2"/>
      </rPr>
      <t>2000 eq. NaBH</t>
    </r>
    <r>
      <rPr>
        <vertAlign val="subscript"/>
        <sz val="11"/>
        <color theme="1"/>
        <rFont val="Arial"/>
        <family val="2"/>
      </rPr>
      <t>4</t>
    </r>
  </si>
  <si>
    <r>
      <rPr>
        <sz val="11"/>
        <color theme="1"/>
        <rFont val="Arial"/>
        <family val="2"/>
      </rPr>
      <t>4000 eq. NaBH</t>
    </r>
    <r>
      <rPr>
        <vertAlign val="subscript"/>
        <sz val="11"/>
        <color theme="1"/>
        <rFont val="Arial"/>
        <family val="2"/>
      </rPr>
      <t>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</si>
</sst>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vertAlign val="subscript"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9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8"/>
          <c:order val="0"/>
          <c:tx>
            <c:strRef>
              <c:f>'Extended Data Figure 5c'!$D$5</c:f>
              <c:strCache>
                <c:ptCount val="1"/>
                <c:pt idx="0">
                  <c:v>Dha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dPt>
            <c:idx val="10"/>
            <c:invertIfNegative val="0"/>
            <c:bubble3D val="0"/>
            <c:spPr>
              <a:solidFill>
                <a:schemeClr val="bg2"/>
              </a:solidFill>
            </c:spPr>
            <c:extLst>
              <c:ext xmlns:c16="http://schemas.microsoft.com/office/drawing/2014/chart" uri="{C3380CC4-5D6E-409C-BE32-E72D297353CC}">
                <c16:uniqueId val="{00000028-7F6E-4B58-A727-1C228FDDB5AC}"/>
              </c:ext>
            </c:extLst>
          </c:dPt>
          <c:dPt>
            <c:idx val="11"/>
            <c:invertIfNegative val="0"/>
            <c:bubble3D val="0"/>
            <c:spPr>
              <a:solidFill>
                <a:schemeClr val="bg2"/>
              </a:solidFill>
            </c:spPr>
            <c:extLst>
              <c:ext xmlns:c16="http://schemas.microsoft.com/office/drawing/2014/chart" uri="{C3380CC4-5D6E-409C-BE32-E72D297353CC}">
                <c16:uniqueId val="{00000029-7F6E-4B58-A727-1C228FDDB5AC}"/>
              </c:ext>
            </c:extLst>
          </c:dPt>
          <c:dPt>
            <c:idx val="12"/>
            <c:invertIfNegative val="0"/>
            <c:bubble3D val="0"/>
            <c:spPr>
              <a:solidFill>
                <a:schemeClr val="bg2"/>
              </a:solidFill>
            </c:spPr>
            <c:extLst>
              <c:ext xmlns:c16="http://schemas.microsoft.com/office/drawing/2014/chart" uri="{C3380CC4-5D6E-409C-BE32-E72D297353CC}">
                <c16:uniqueId val="{0000002A-7F6E-4B58-A727-1C228FDDB5AC}"/>
              </c:ext>
            </c:extLst>
          </c:dPt>
          <c:dPt>
            <c:idx val="13"/>
            <c:invertIfNegative val="0"/>
            <c:bubble3D val="0"/>
            <c:spPr>
              <a:solidFill>
                <a:schemeClr val="bg2"/>
              </a:solidFill>
            </c:spPr>
            <c:extLst>
              <c:ext xmlns:c16="http://schemas.microsoft.com/office/drawing/2014/chart" uri="{C3380CC4-5D6E-409C-BE32-E72D297353CC}">
                <c16:uniqueId val="{0000002B-7F6E-4B58-A727-1C228FDDB5AC}"/>
              </c:ext>
            </c:extLst>
          </c:dPt>
          <c:dPt>
            <c:idx val="14"/>
            <c:invertIfNegative val="0"/>
            <c:bubble3D val="0"/>
            <c:spPr>
              <a:solidFill>
                <a:schemeClr val="bg2"/>
              </a:solidFill>
            </c:spPr>
            <c:extLst>
              <c:ext xmlns:c16="http://schemas.microsoft.com/office/drawing/2014/chart" uri="{C3380CC4-5D6E-409C-BE32-E72D297353CC}">
                <c16:uniqueId val="{0000002C-7F6E-4B58-A727-1C228FDDB5AC}"/>
              </c:ext>
            </c:extLst>
          </c:dPt>
          <c:cat>
            <c:strRef>
              <c:f>'Extended Data Figure 5c'!$C$6:$C$19</c:f>
              <c:strCache>
                <c:ptCount val="14"/>
                <c:pt idx="0">
                  <c:v>25 eq. NaBH4</c:v>
                </c:pt>
                <c:pt idx="1">
                  <c:v>50 eq. NaBH4</c:v>
                </c:pt>
                <c:pt idx="2">
                  <c:v>75 eq. NaBH4</c:v>
                </c:pt>
                <c:pt idx="3">
                  <c:v>100 eq. NaBH4</c:v>
                </c:pt>
                <c:pt idx="4">
                  <c:v>125 eq. NaBH4</c:v>
                </c:pt>
                <c:pt idx="5">
                  <c:v>150 eq. NaBH4</c:v>
                </c:pt>
                <c:pt idx="6">
                  <c:v>175 eq. NaBH4</c:v>
                </c:pt>
                <c:pt idx="7">
                  <c:v>200 eq. NaBH4</c:v>
                </c:pt>
                <c:pt idx="8">
                  <c:v>225 eq. NaBH4</c:v>
                </c:pt>
                <c:pt idx="9">
                  <c:v>250 eq. NaBH4</c:v>
                </c:pt>
                <c:pt idx="10">
                  <c:v>500 eq. NaBH4</c:v>
                </c:pt>
                <c:pt idx="11">
                  <c:v>1000 eq. NaBH4</c:v>
                </c:pt>
                <c:pt idx="12">
                  <c:v>2000 eq. NaBH4</c:v>
                </c:pt>
                <c:pt idx="13">
                  <c:v>4000 eq. NaBH4</c:v>
                </c:pt>
              </c:strCache>
            </c:strRef>
          </c:cat>
          <c:val>
            <c:numRef>
              <c:f>'Extended Data Figure 5c'!$D$6:$D$19</c:f>
              <c:numCache>
                <c:formatCode>0%</c:formatCode>
                <c:ptCount val="14"/>
                <c:pt idx="0">
                  <c:v>0.44</c:v>
                </c:pt>
                <c:pt idx="1">
                  <c:v>0.39</c:v>
                </c:pt>
                <c:pt idx="2">
                  <c:v>0.37</c:v>
                </c:pt>
                <c:pt idx="3">
                  <c:v>0.37</c:v>
                </c:pt>
                <c:pt idx="4">
                  <c:v>0.34</c:v>
                </c:pt>
                <c:pt idx="5">
                  <c:v>0.35</c:v>
                </c:pt>
                <c:pt idx="6">
                  <c:v>0.4</c:v>
                </c:pt>
                <c:pt idx="7">
                  <c:v>0.39</c:v>
                </c:pt>
                <c:pt idx="8">
                  <c:v>0.36</c:v>
                </c:pt>
                <c:pt idx="9">
                  <c:v>0.39</c:v>
                </c:pt>
                <c:pt idx="10">
                  <c:v>0.3</c:v>
                </c:pt>
                <c:pt idx="11">
                  <c:v>0.27</c:v>
                </c:pt>
                <c:pt idx="12">
                  <c:v>0.2</c:v>
                </c:pt>
                <c:pt idx="13">
                  <c:v>0.43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7F6E-4B58-A727-1C228FDDB5AC}"/>
            </c:ext>
          </c:extLst>
        </c:ser>
        <c:ser>
          <c:idx val="9"/>
          <c:order val="1"/>
          <c:tx>
            <c:strRef>
              <c:f>'Extended Data Figure 5c'!$E$5</c:f>
              <c:strCache>
                <c:ptCount val="1"/>
                <c:pt idx="0">
                  <c:v>DfeGly</c:v>
                </c:pt>
              </c:strCache>
            </c:strRef>
          </c:tx>
          <c:spPr>
            <a:solidFill>
              <a:srgbClr val="FF66FF"/>
            </a:solidFill>
          </c:spPr>
          <c:invertIfNegative val="0"/>
          <c:cat>
            <c:strRef>
              <c:f>'Extended Data Figure 5c'!$C$6:$C$19</c:f>
              <c:strCache>
                <c:ptCount val="14"/>
                <c:pt idx="0">
                  <c:v>25 eq. NaBH4</c:v>
                </c:pt>
                <c:pt idx="1">
                  <c:v>50 eq. NaBH4</c:v>
                </c:pt>
                <c:pt idx="2">
                  <c:v>75 eq. NaBH4</c:v>
                </c:pt>
                <c:pt idx="3">
                  <c:v>100 eq. NaBH4</c:v>
                </c:pt>
                <c:pt idx="4">
                  <c:v>125 eq. NaBH4</c:v>
                </c:pt>
                <c:pt idx="5">
                  <c:v>150 eq. NaBH4</c:v>
                </c:pt>
                <c:pt idx="6">
                  <c:v>175 eq. NaBH4</c:v>
                </c:pt>
                <c:pt idx="7">
                  <c:v>200 eq. NaBH4</c:v>
                </c:pt>
                <c:pt idx="8">
                  <c:v>225 eq. NaBH4</c:v>
                </c:pt>
                <c:pt idx="9">
                  <c:v>250 eq. NaBH4</c:v>
                </c:pt>
                <c:pt idx="10">
                  <c:v>500 eq. NaBH4</c:v>
                </c:pt>
                <c:pt idx="11">
                  <c:v>1000 eq. NaBH4</c:v>
                </c:pt>
                <c:pt idx="12">
                  <c:v>2000 eq. NaBH4</c:v>
                </c:pt>
                <c:pt idx="13">
                  <c:v>4000 eq. NaBH4</c:v>
                </c:pt>
              </c:strCache>
            </c:strRef>
          </c:cat>
          <c:val>
            <c:numRef>
              <c:f>'Extended Data Figure 5c'!$E$6:$E$19</c:f>
              <c:numCache>
                <c:formatCode>0%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0.7</c:v>
                </c:pt>
                <c:pt idx="11">
                  <c:v>0.73</c:v>
                </c:pt>
                <c:pt idx="12">
                  <c:v>0.8</c:v>
                </c:pt>
                <c:pt idx="13">
                  <c:v>0.56999999999999995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7F6E-4B58-A727-1C228FDDB5AC}"/>
            </c:ext>
          </c:extLst>
        </c:ser>
        <c:ser>
          <c:idx val="10"/>
          <c:order val="2"/>
          <c:tx>
            <c:strRef>
              <c:f>'Extended Data Figure 5c'!$F$5</c:f>
              <c:strCache>
                <c:ptCount val="1"/>
                <c:pt idx="0">
                  <c:v>imin-DfeGly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'Extended Data Figure 5c'!$C$6:$C$19</c:f>
              <c:strCache>
                <c:ptCount val="14"/>
                <c:pt idx="0">
                  <c:v>25 eq. NaBH4</c:v>
                </c:pt>
                <c:pt idx="1">
                  <c:v>50 eq. NaBH4</c:v>
                </c:pt>
                <c:pt idx="2">
                  <c:v>75 eq. NaBH4</c:v>
                </c:pt>
                <c:pt idx="3">
                  <c:v>100 eq. NaBH4</c:v>
                </c:pt>
                <c:pt idx="4">
                  <c:v>125 eq. NaBH4</c:v>
                </c:pt>
                <c:pt idx="5">
                  <c:v>150 eq. NaBH4</c:v>
                </c:pt>
                <c:pt idx="6">
                  <c:v>175 eq. NaBH4</c:v>
                </c:pt>
                <c:pt idx="7">
                  <c:v>200 eq. NaBH4</c:v>
                </c:pt>
                <c:pt idx="8">
                  <c:v>225 eq. NaBH4</c:v>
                </c:pt>
                <c:pt idx="9">
                  <c:v>250 eq. NaBH4</c:v>
                </c:pt>
                <c:pt idx="10">
                  <c:v>500 eq. NaBH4</c:v>
                </c:pt>
                <c:pt idx="11">
                  <c:v>1000 eq. NaBH4</c:v>
                </c:pt>
                <c:pt idx="12">
                  <c:v>2000 eq. NaBH4</c:v>
                </c:pt>
                <c:pt idx="13">
                  <c:v>4000 eq. NaBH4</c:v>
                </c:pt>
              </c:strCache>
            </c:strRef>
          </c:cat>
          <c:val>
            <c:numRef>
              <c:f>'Extended Data Figure 5c'!$F$6:$F$19</c:f>
              <c:numCache>
                <c:formatCode>0%</c:formatCode>
                <c:ptCount val="14"/>
                <c:pt idx="0">
                  <c:v>0.39</c:v>
                </c:pt>
                <c:pt idx="1">
                  <c:v>0.42089999999999994</c:v>
                </c:pt>
                <c:pt idx="2">
                  <c:v>0.44099999999999995</c:v>
                </c:pt>
                <c:pt idx="3">
                  <c:v>0.43469999999999998</c:v>
                </c:pt>
                <c:pt idx="4">
                  <c:v>0.45539999999999997</c:v>
                </c:pt>
                <c:pt idx="5">
                  <c:v>0.42900000000000005</c:v>
                </c:pt>
                <c:pt idx="6">
                  <c:v>0.438</c:v>
                </c:pt>
                <c:pt idx="7">
                  <c:v>0.43919999999999998</c:v>
                </c:pt>
                <c:pt idx="8">
                  <c:v>0.4672</c:v>
                </c:pt>
                <c:pt idx="9">
                  <c:v>0.45750000000000002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7F6E-4B58-A727-1C228FDDB5AC}"/>
            </c:ext>
          </c:extLst>
        </c:ser>
        <c:ser>
          <c:idx val="11"/>
          <c:order val="3"/>
          <c:tx>
            <c:strRef>
              <c:f>'Extended Data Figure 5c'!$G$5</c:f>
              <c:strCache>
                <c:ptCount val="1"/>
                <c:pt idx="0">
                  <c:v>hemiaminal-DfeGly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'Extended Data Figure 5c'!$C$6:$C$19</c:f>
              <c:strCache>
                <c:ptCount val="14"/>
                <c:pt idx="0">
                  <c:v>25 eq. NaBH4</c:v>
                </c:pt>
                <c:pt idx="1">
                  <c:v>50 eq. NaBH4</c:v>
                </c:pt>
                <c:pt idx="2">
                  <c:v>75 eq. NaBH4</c:v>
                </c:pt>
                <c:pt idx="3">
                  <c:v>100 eq. NaBH4</c:v>
                </c:pt>
                <c:pt idx="4">
                  <c:v>125 eq. NaBH4</c:v>
                </c:pt>
                <c:pt idx="5">
                  <c:v>150 eq. NaBH4</c:v>
                </c:pt>
                <c:pt idx="6">
                  <c:v>175 eq. NaBH4</c:v>
                </c:pt>
                <c:pt idx="7">
                  <c:v>200 eq. NaBH4</c:v>
                </c:pt>
                <c:pt idx="8">
                  <c:v>225 eq. NaBH4</c:v>
                </c:pt>
                <c:pt idx="9">
                  <c:v>250 eq. NaBH4</c:v>
                </c:pt>
                <c:pt idx="10">
                  <c:v>500 eq. NaBH4</c:v>
                </c:pt>
                <c:pt idx="11">
                  <c:v>1000 eq. NaBH4</c:v>
                </c:pt>
                <c:pt idx="12">
                  <c:v>2000 eq. NaBH4</c:v>
                </c:pt>
                <c:pt idx="13">
                  <c:v>4000 eq. NaBH4</c:v>
                </c:pt>
              </c:strCache>
            </c:strRef>
          </c:cat>
          <c:val>
            <c:numRef>
              <c:f>'Extended Data Figure 5c'!$G$6:$G$19</c:f>
              <c:numCache>
                <c:formatCode>0%</c:formatCode>
                <c:ptCount val="14"/>
                <c:pt idx="0">
                  <c:v>0.17</c:v>
                </c:pt>
                <c:pt idx="1">
                  <c:v>0.18909999999999999</c:v>
                </c:pt>
                <c:pt idx="2">
                  <c:v>0.189</c:v>
                </c:pt>
                <c:pt idx="3">
                  <c:v>0.2</c:v>
                </c:pt>
                <c:pt idx="4">
                  <c:v>0.2</c:v>
                </c:pt>
                <c:pt idx="5">
                  <c:v>0.22100000000000003</c:v>
                </c:pt>
                <c:pt idx="6">
                  <c:v>0.16200000000000001</c:v>
                </c:pt>
                <c:pt idx="7">
                  <c:v>0.17080000000000001</c:v>
                </c:pt>
                <c:pt idx="8">
                  <c:v>0.17280000000000001</c:v>
                </c:pt>
                <c:pt idx="9">
                  <c:v>0.1525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7F6E-4B58-A727-1C228FDDB5AC}"/>
            </c:ext>
          </c:extLst>
        </c:ser>
        <c:ser>
          <c:idx val="12"/>
          <c:order val="4"/>
          <c:tx>
            <c:strRef>
              <c:f>'Extended Data Figure 5c'!$D$5</c:f>
              <c:strCache>
                <c:ptCount val="1"/>
                <c:pt idx="0">
                  <c:v>Dha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'Extended Data Figure 5c'!$C$6:$C$19</c:f>
              <c:strCache>
                <c:ptCount val="14"/>
                <c:pt idx="0">
                  <c:v>25 eq. NaBH4</c:v>
                </c:pt>
                <c:pt idx="1">
                  <c:v>50 eq. NaBH4</c:v>
                </c:pt>
                <c:pt idx="2">
                  <c:v>75 eq. NaBH4</c:v>
                </c:pt>
                <c:pt idx="3">
                  <c:v>100 eq. NaBH4</c:v>
                </c:pt>
                <c:pt idx="4">
                  <c:v>125 eq. NaBH4</c:v>
                </c:pt>
                <c:pt idx="5">
                  <c:v>150 eq. NaBH4</c:v>
                </c:pt>
                <c:pt idx="6">
                  <c:v>175 eq. NaBH4</c:v>
                </c:pt>
                <c:pt idx="7">
                  <c:v>200 eq. NaBH4</c:v>
                </c:pt>
                <c:pt idx="8">
                  <c:v>225 eq. NaBH4</c:v>
                </c:pt>
                <c:pt idx="9">
                  <c:v>250 eq. NaBH4</c:v>
                </c:pt>
                <c:pt idx="10">
                  <c:v>500 eq. NaBH4</c:v>
                </c:pt>
                <c:pt idx="11">
                  <c:v>1000 eq. NaBH4</c:v>
                </c:pt>
                <c:pt idx="12">
                  <c:v>2000 eq. NaBH4</c:v>
                </c:pt>
                <c:pt idx="13">
                  <c:v>4000 eq. NaBH4</c:v>
                </c:pt>
              </c:strCache>
            </c:strRef>
          </c:cat>
          <c:val>
            <c:numRef>
              <c:f>'Extended Data Figure 5c'!$D$6:$D$19</c:f>
              <c:numCache>
                <c:formatCode>0%</c:formatCode>
                <c:ptCount val="14"/>
                <c:pt idx="0">
                  <c:v>0.44</c:v>
                </c:pt>
                <c:pt idx="1">
                  <c:v>0.39</c:v>
                </c:pt>
                <c:pt idx="2">
                  <c:v>0.37</c:v>
                </c:pt>
                <c:pt idx="3">
                  <c:v>0.37</c:v>
                </c:pt>
                <c:pt idx="4">
                  <c:v>0.34</c:v>
                </c:pt>
                <c:pt idx="5">
                  <c:v>0.35</c:v>
                </c:pt>
                <c:pt idx="6">
                  <c:v>0.4</c:v>
                </c:pt>
                <c:pt idx="7">
                  <c:v>0.39</c:v>
                </c:pt>
                <c:pt idx="8">
                  <c:v>0.36</c:v>
                </c:pt>
                <c:pt idx="9">
                  <c:v>0.39</c:v>
                </c:pt>
                <c:pt idx="10">
                  <c:v>0.3</c:v>
                </c:pt>
                <c:pt idx="11">
                  <c:v>0.27</c:v>
                </c:pt>
                <c:pt idx="12">
                  <c:v>0.2</c:v>
                </c:pt>
                <c:pt idx="13">
                  <c:v>0.43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7F6E-4B58-A727-1C228FDDB5AC}"/>
            </c:ext>
          </c:extLst>
        </c:ser>
        <c:ser>
          <c:idx val="13"/>
          <c:order val="5"/>
          <c:tx>
            <c:strRef>
              <c:f>'Extended Data Figure 5c'!$E$5</c:f>
              <c:strCache>
                <c:ptCount val="1"/>
                <c:pt idx="0">
                  <c:v>DfeGly</c:v>
                </c:pt>
              </c:strCache>
            </c:strRef>
          </c:tx>
          <c:spPr>
            <a:solidFill>
              <a:srgbClr val="FF66FF"/>
            </a:solidFill>
            <a:ln>
              <a:noFill/>
            </a:ln>
            <a:effectLst/>
          </c:spPr>
          <c:invertIfNegative val="0"/>
          <c:cat>
            <c:strRef>
              <c:f>'Extended Data Figure 5c'!$C$6:$C$19</c:f>
              <c:strCache>
                <c:ptCount val="14"/>
                <c:pt idx="0">
                  <c:v>25 eq. NaBH4</c:v>
                </c:pt>
                <c:pt idx="1">
                  <c:v>50 eq. NaBH4</c:v>
                </c:pt>
                <c:pt idx="2">
                  <c:v>75 eq. NaBH4</c:v>
                </c:pt>
                <c:pt idx="3">
                  <c:v>100 eq. NaBH4</c:v>
                </c:pt>
                <c:pt idx="4">
                  <c:v>125 eq. NaBH4</c:v>
                </c:pt>
                <c:pt idx="5">
                  <c:v>150 eq. NaBH4</c:v>
                </c:pt>
                <c:pt idx="6">
                  <c:v>175 eq. NaBH4</c:v>
                </c:pt>
                <c:pt idx="7">
                  <c:v>200 eq. NaBH4</c:v>
                </c:pt>
                <c:pt idx="8">
                  <c:v>225 eq. NaBH4</c:v>
                </c:pt>
                <c:pt idx="9">
                  <c:v>250 eq. NaBH4</c:v>
                </c:pt>
                <c:pt idx="10">
                  <c:v>500 eq. NaBH4</c:v>
                </c:pt>
                <c:pt idx="11">
                  <c:v>1000 eq. NaBH4</c:v>
                </c:pt>
                <c:pt idx="12">
                  <c:v>2000 eq. NaBH4</c:v>
                </c:pt>
                <c:pt idx="13">
                  <c:v>4000 eq. NaBH4</c:v>
                </c:pt>
              </c:strCache>
            </c:strRef>
          </c:cat>
          <c:val>
            <c:numRef>
              <c:f>'Extended Data Figure 5c'!$E$6:$E$19</c:f>
              <c:numCache>
                <c:formatCode>0%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0.7</c:v>
                </c:pt>
                <c:pt idx="11">
                  <c:v>0.73</c:v>
                </c:pt>
                <c:pt idx="12">
                  <c:v>0.8</c:v>
                </c:pt>
                <c:pt idx="13">
                  <c:v>0.56999999999999995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5-7F6E-4B58-A727-1C228FDDB5AC}"/>
            </c:ext>
          </c:extLst>
        </c:ser>
        <c:ser>
          <c:idx val="14"/>
          <c:order val="6"/>
          <c:tx>
            <c:strRef>
              <c:f>'Extended Data Figure 5c'!$F$5</c:f>
              <c:strCache>
                <c:ptCount val="1"/>
                <c:pt idx="0">
                  <c:v>imin-DfeGly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'Extended Data Figure 5c'!$C$6:$C$19</c:f>
              <c:strCache>
                <c:ptCount val="14"/>
                <c:pt idx="0">
                  <c:v>25 eq. NaBH4</c:v>
                </c:pt>
                <c:pt idx="1">
                  <c:v>50 eq. NaBH4</c:v>
                </c:pt>
                <c:pt idx="2">
                  <c:v>75 eq. NaBH4</c:v>
                </c:pt>
                <c:pt idx="3">
                  <c:v>100 eq. NaBH4</c:v>
                </c:pt>
                <c:pt idx="4">
                  <c:v>125 eq. NaBH4</c:v>
                </c:pt>
                <c:pt idx="5">
                  <c:v>150 eq. NaBH4</c:v>
                </c:pt>
                <c:pt idx="6">
                  <c:v>175 eq. NaBH4</c:v>
                </c:pt>
                <c:pt idx="7">
                  <c:v>200 eq. NaBH4</c:v>
                </c:pt>
                <c:pt idx="8">
                  <c:v>225 eq. NaBH4</c:v>
                </c:pt>
                <c:pt idx="9">
                  <c:v>250 eq. NaBH4</c:v>
                </c:pt>
                <c:pt idx="10">
                  <c:v>500 eq. NaBH4</c:v>
                </c:pt>
                <c:pt idx="11">
                  <c:v>1000 eq. NaBH4</c:v>
                </c:pt>
                <c:pt idx="12">
                  <c:v>2000 eq. NaBH4</c:v>
                </c:pt>
                <c:pt idx="13">
                  <c:v>4000 eq. NaBH4</c:v>
                </c:pt>
              </c:strCache>
            </c:strRef>
          </c:cat>
          <c:val>
            <c:numRef>
              <c:f>'Extended Data Figure 5c'!$F$6:$F$19</c:f>
              <c:numCache>
                <c:formatCode>0%</c:formatCode>
                <c:ptCount val="14"/>
                <c:pt idx="0">
                  <c:v>0.39</c:v>
                </c:pt>
                <c:pt idx="1">
                  <c:v>0.42089999999999994</c:v>
                </c:pt>
                <c:pt idx="2">
                  <c:v>0.44099999999999995</c:v>
                </c:pt>
                <c:pt idx="3">
                  <c:v>0.43469999999999998</c:v>
                </c:pt>
                <c:pt idx="4">
                  <c:v>0.45539999999999997</c:v>
                </c:pt>
                <c:pt idx="5">
                  <c:v>0.42900000000000005</c:v>
                </c:pt>
                <c:pt idx="6">
                  <c:v>0.438</c:v>
                </c:pt>
                <c:pt idx="7">
                  <c:v>0.43919999999999998</c:v>
                </c:pt>
                <c:pt idx="8">
                  <c:v>0.4672</c:v>
                </c:pt>
                <c:pt idx="9">
                  <c:v>0.45750000000000002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7F6E-4B58-A727-1C228FDDB5AC}"/>
            </c:ext>
          </c:extLst>
        </c:ser>
        <c:ser>
          <c:idx val="15"/>
          <c:order val="7"/>
          <c:tx>
            <c:strRef>
              <c:f>'Extended Data Figure 5c'!$G$5</c:f>
              <c:strCache>
                <c:ptCount val="1"/>
                <c:pt idx="0">
                  <c:v>hemiaminal-DfeGly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'Extended Data Figure 5c'!$C$6:$C$19</c:f>
              <c:strCache>
                <c:ptCount val="14"/>
                <c:pt idx="0">
                  <c:v>25 eq. NaBH4</c:v>
                </c:pt>
                <c:pt idx="1">
                  <c:v>50 eq. NaBH4</c:v>
                </c:pt>
                <c:pt idx="2">
                  <c:v>75 eq. NaBH4</c:v>
                </c:pt>
                <c:pt idx="3">
                  <c:v>100 eq. NaBH4</c:v>
                </c:pt>
                <c:pt idx="4">
                  <c:v>125 eq. NaBH4</c:v>
                </c:pt>
                <c:pt idx="5">
                  <c:v>150 eq. NaBH4</c:v>
                </c:pt>
                <c:pt idx="6">
                  <c:v>175 eq. NaBH4</c:v>
                </c:pt>
                <c:pt idx="7">
                  <c:v>200 eq. NaBH4</c:v>
                </c:pt>
                <c:pt idx="8">
                  <c:v>225 eq. NaBH4</c:v>
                </c:pt>
                <c:pt idx="9">
                  <c:v>250 eq. NaBH4</c:v>
                </c:pt>
                <c:pt idx="10">
                  <c:v>500 eq. NaBH4</c:v>
                </c:pt>
                <c:pt idx="11">
                  <c:v>1000 eq. NaBH4</c:v>
                </c:pt>
                <c:pt idx="12">
                  <c:v>2000 eq. NaBH4</c:v>
                </c:pt>
                <c:pt idx="13">
                  <c:v>4000 eq. NaBH4</c:v>
                </c:pt>
              </c:strCache>
            </c:strRef>
          </c:cat>
          <c:val>
            <c:numRef>
              <c:f>'Extended Data Figure 5c'!$G$6:$G$19</c:f>
              <c:numCache>
                <c:formatCode>0%</c:formatCode>
                <c:ptCount val="14"/>
                <c:pt idx="0">
                  <c:v>0.17</c:v>
                </c:pt>
                <c:pt idx="1">
                  <c:v>0.18909999999999999</c:v>
                </c:pt>
                <c:pt idx="2">
                  <c:v>0.189</c:v>
                </c:pt>
                <c:pt idx="3">
                  <c:v>0.2</c:v>
                </c:pt>
                <c:pt idx="4">
                  <c:v>0.2</c:v>
                </c:pt>
                <c:pt idx="5">
                  <c:v>0.22100000000000003</c:v>
                </c:pt>
                <c:pt idx="6">
                  <c:v>0.16200000000000001</c:v>
                </c:pt>
                <c:pt idx="7">
                  <c:v>0.17080000000000001</c:v>
                </c:pt>
                <c:pt idx="8">
                  <c:v>0.17280000000000001</c:v>
                </c:pt>
                <c:pt idx="9">
                  <c:v>0.1525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7-7F6E-4B58-A727-1C228FDDB5AC}"/>
            </c:ext>
          </c:extLst>
        </c:ser>
        <c:ser>
          <c:idx val="4"/>
          <c:order val="8"/>
          <c:tx>
            <c:strRef>
              <c:f>'Extended Data Figure 5c'!$D$5</c:f>
              <c:strCache>
                <c:ptCount val="1"/>
                <c:pt idx="0">
                  <c:v>Dha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strRef>
              <c:f>'Extended Data Figure 5c'!$C$6:$C$19</c:f>
              <c:strCache>
                <c:ptCount val="14"/>
                <c:pt idx="0">
                  <c:v>25 eq. NaBH4</c:v>
                </c:pt>
                <c:pt idx="1">
                  <c:v>50 eq. NaBH4</c:v>
                </c:pt>
                <c:pt idx="2">
                  <c:v>75 eq. NaBH4</c:v>
                </c:pt>
                <c:pt idx="3">
                  <c:v>100 eq. NaBH4</c:v>
                </c:pt>
                <c:pt idx="4">
                  <c:v>125 eq. NaBH4</c:v>
                </c:pt>
                <c:pt idx="5">
                  <c:v>150 eq. NaBH4</c:v>
                </c:pt>
                <c:pt idx="6">
                  <c:v>175 eq. NaBH4</c:v>
                </c:pt>
                <c:pt idx="7">
                  <c:v>200 eq. NaBH4</c:v>
                </c:pt>
                <c:pt idx="8">
                  <c:v>225 eq. NaBH4</c:v>
                </c:pt>
                <c:pt idx="9">
                  <c:v>250 eq. NaBH4</c:v>
                </c:pt>
                <c:pt idx="10">
                  <c:v>500 eq. NaBH4</c:v>
                </c:pt>
                <c:pt idx="11">
                  <c:v>1000 eq. NaBH4</c:v>
                </c:pt>
                <c:pt idx="12">
                  <c:v>2000 eq. NaBH4</c:v>
                </c:pt>
                <c:pt idx="13">
                  <c:v>4000 eq. NaBH4</c:v>
                </c:pt>
              </c:strCache>
            </c:strRef>
          </c:cat>
          <c:val>
            <c:numRef>
              <c:f>'Extended Data Figure 5c'!$D$6:$D$19</c:f>
              <c:numCache>
                <c:formatCode>0%</c:formatCode>
                <c:ptCount val="14"/>
                <c:pt idx="0">
                  <c:v>0.44</c:v>
                </c:pt>
                <c:pt idx="1">
                  <c:v>0.39</c:v>
                </c:pt>
                <c:pt idx="2">
                  <c:v>0.37</c:v>
                </c:pt>
                <c:pt idx="3">
                  <c:v>0.37</c:v>
                </c:pt>
                <c:pt idx="4">
                  <c:v>0.34</c:v>
                </c:pt>
                <c:pt idx="5">
                  <c:v>0.35</c:v>
                </c:pt>
                <c:pt idx="6">
                  <c:v>0.4</c:v>
                </c:pt>
                <c:pt idx="7">
                  <c:v>0.39</c:v>
                </c:pt>
                <c:pt idx="8">
                  <c:v>0.36</c:v>
                </c:pt>
                <c:pt idx="9">
                  <c:v>0.39</c:v>
                </c:pt>
                <c:pt idx="10">
                  <c:v>0.3</c:v>
                </c:pt>
                <c:pt idx="11">
                  <c:v>0.27</c:v>
                </c:pt>
                <c:pt idx="12">
                  <c:v>0.2</c:v>
                </c:pt>
                <c:pt idx="13">
                  <c:v>0.43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F6E-4B58-A727-1C228FDDB5AC}"/>
            </c:ext>
          </c:extLst>
        </c:ser>
        <c:ser>
          <c:idx val="5"/>
          <c:order val="9"/>
          <c:tx>
            <c:strRef>
              <c:f>'Extended Data Figure 5c'!$E$5</c:f>
              <c:strCache>
                <c:ptCount val="1"/>
                <c:pt idx="0">
                  <c:v>DfeGly</c:v>
                </c:pt>
              </c:strCache>
            </c:strRef>
          </c:tx>
          <c:spPr>
            <a:solidFill>
              <a:srgbClr val="FF66FF"/>
            </a:solidFill>
          </c:spPr>
          <c:invertIfNegative val="0"/>
          <c:cat>
            <c:strRef>
              <c:f>'Extended Data Figure 5c'!$C$6:$C$19</c:f>
              <c:strCache>
                <c:ptCount val="14"/>
                <c:pt idx="0">
                  <c:v>25 eq. NaBH4</c:v>
                </c:pt>
                <c:pt idx="1">
                  <c:v>50 eq. NaBH4</c:v>
                </c:pt>
                <c:pt idx="2">
                  <c:v>75 eq. NaBH4</c:v>
                </c:pt>
                <c:pt idx="3">
                  <c:v>100 eq. NaBH4</c:v>
                </c:pt>
                <c:pt idx="4">
                  <c:v>125 eq. NaBH4</c:v>
                </c:pt>
                <c:pt idx="5">
                  <c:v>150 eq. NaBH4</c:v>
                </c:pt>
                <c:pt idx="6">
                  <c:v>175 eq. NaBH4</c:v>
                </c:pt>
                <c:pt idx="7">
                  <c:v>200 eq. NaBH4</c:v>
                </c:pt>
                <c:pt idx="8">
                  <c:v>225 eq. NaBH4</c:v>
                </c:pt>
                <c:pt idx="9">
                  <c:v>250 eq. NaBH4</c:v>
                </c:pt>
                <c:pt idx="10">
                  <c:v>500 eq. NaBH4</c:v>
                </c:pt>
                <c:pt idx="11">
                  <c:v>1000 eq. NaBH4</c:v>
                </c:pt>
                <c:pt idx="12">
                  <c:v>2000 eq. NaBH4</c:v>
                </c:pt>
                <c:pt idx="13">
                  <c:v>4000 eq. NaBH4</c:v>
                </c:pt>
              </c:strCache>
            </c:strRef>
          </c:cat>
          <c:val>
            <c:numRef>
              <c:f>'Extended Data Figure 5c'!$E$6:$E$19</c:f>
              <c:numCache>
                <c:formatCode>0%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0.7</c:v>
                </c:pt>
                <c:pt idx="11">
                  <c:v>0.73</c:v>
                </c:pt>
                <c:pt idx="12">
                  <c:v>0.8</c:v>
                </c:pt>
                <c:pt idx="13">
                  <c:v>0.56999999999999995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7F6E-4B58-A727-1C228FDDB5AC}"/>
            </c:ext>
          </c:extLst>
        </c:ser>
        <c:ser>
          <c:idx val="6"/>
          <c:order val="10"/>
          <c:tx>
            <c:strRef>
              <c:f>'Extended Data Figure 5c'!$F$5</c:f>
              <c:strCache>
                <c:ptCount val="1"/>
                <c:pt idx="0">
                  <c:v>imin-DfeGly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'Extended Data Figure 5c'!$C$6:$C$19</c:f>
              <c:strCache>
                <c:ptCount val="14"/>
                <c:pt idx="0">
                  <c:v>25 eq. NaBH4</c:v>
                </c:pt>
                <c:pt idx="1">
                  <c:v>50 eq. NaBH4</c:v>
                </c:pt>
                <c:pt idx="2">
                  <c:v>75 eq. NaBH4</c:v>
                </c:pt>
                <c:pt idx="3">
                  <c:v>100 eq. NaBH4</c:v>
                </c:pt>
                <c:pt idx="4">
                  <c:v>125 eq. NaBH4</c:v>
                </c:pt>
                <c:pt idx="5">
                  <c:v>150 eq. NaBH4</c:v>
                </c:pt>
                <c:pt idx="6">
                  <c:v>175 eq. NaBH4</c:v>
                </c:pt>
                <c:pt idx="7">
                  <c:v>200 eq. NaBH4</c:v>
                </c:pt>
                <c:pt idx="8">
                  <c:v>225 eq. NaBH4</c:v>
                </c:pt>
                <c:pt idx="9">
                  <c:v>250 eq. NaBH4</c:v>
                </c:pt>
                <c:pt idx="10">
                  <c:v>500 eq. NaBH4</c:v>
                </c:pt>
                <c:pt idx="11">
                  <c:v>1000 eq. NaBH4</c:v>
                </c:pt>
                <c:pt idx="12">
                  <c:v>2000 eq. NaBH4</c:v>
                </c:pt>
                <c:pt idx="13">
                  <c:v>4000 eq. NaBH4</c:v>
                </c:pt>
              </c:strCache>
            </c:strRef>
          </c:cat>
          <c:val>
            <c:numRef>
              <c:f>'Extended Data Figure 5c'!$F$6:$F$19</c:f>
              <c:numCache>
                <c:formatCode>0%</c:formatCode>
                <c:ptCount val="14"/>
                <c:pt idx="0">
                  <c:v>0.39</c:v>
                </c:pt>
                <c:pt idx="1">
                  <c:v>0.42089999999999994</c:v>
                </c:pt>
                <c:pt idx="2">
                  <c:v>0.44099999999999995</c:v>
                </c:pt>
                <c:pt idx="3">
                  <c:v>0.43469999999999998</c:v>
                </c:pt>
                <c:pt idx="4">
                  <c:v>0.45539999999999997</c:v>
                </c:pt>
                <c:pt idx="5">
                  <c:v>0.42900000000000005</c:v>
                </c:pt>
                <c:pt idx="6">
                  <c:v>0.438</c:v>
                </c:pt>
                <c:pt idx="7">
                  <c:v>0.43919999999999998</c:v>
                </c:pt>
                <c:pt idx="8">
                  <c:v>0.4672</c:v>
                </c:pt>
                <c:pt idx="9">
                  <c:v>0.45750000000000002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F6E-4B58-A727-1C228FDDB5AC}"/>
            </c:ext>
          </c:extLst>
        </c:ser>
        <c:ser>
          <c:idx val="7"/>
          <c:order val="11"/>
          <c:tx>
            <c:strRef>
              <c:f>'Extended Data Figure 5c'!$G$5</c:f>
              <c:strCache>
                <c:ptCount val="1"/>
                <c:pt idx="0">
                  <c:v>hemiaminal-DfeGly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'Extended Data Figure 5c'!$C$6:$C$19</c:f>
              <c:strCache>
                <c:ptCount val="14"/>
                <c:pt idx="0">
                  <c:v>25 eq. NaBH4</c:v>
                </c:pt>
                <c:pt idx="1">
                  <c:v>50 eq. NaBH4</c:v>
                </c:pt>
                <c:pt idx="2">
                  <c:v>75 eq. NaBH4</c:v>
                </c:pt>
                <c:pt idx="3">
                  <c:v>100 eq. NaBH4</c:v>
                </c:pt>
                <c:pt idx="4">
                  <c:v>125 eq. NaBH4</c:v>
                </c:pt>
                <c:pt idx="5">
                  <c:v>150 eq. NaBH4</c:v>
                </c:pt>
                <c:pt idx="6">
                  <c:v>175 eq. NaBH4</c:v>
                </c:pt>
                <c:pt idx="7">
                  <c:v>200 eq. NaBH4</c:v>
                </c:pt>
                <c:pt idx="8">
                  <c:v>225 eq. NaBH4</c:v>
                </c:pt>
                <c:pt idx="9">
                  <c:v>250 eq. NaBH4</c:v>
                </c:pt>
                <c:pt idx="10">
                  <c:v>500 eq. NaBH4</c:v>
                </c:pt>
                <c:pt idx="11">
                  <c:v>1000 eq. NaBH4</c:v>
                </c:pt>
                <c:pt idx="12">
                  <c:v>2000 eq. NaBH4</c:v>
                </c:pt>
                <c:pt idx="13">
                  <c:v>4000 eq. NaBH4</c:v>
                </c:pt>
              </c:strCache>
            </c:strRef>
          </c:cat>
          <c:val>
            <c:numRef>
              <c:f>'Extended Data Figure 5c'!$G$6:$G$19</c:f>
              <c:numCache>
                <c:formatCode>0%</c:formatCode>
                <c:ptCount val="14"/>
                <c:pt idx="0">
                  <c:v>0.17</c:v>
                </c:pt>
                <c:pt idx="1">
                  <c:v>0.18909999999999999</c:v>
                </c:pt>
                <c:pt idx="2">
                  <c:v>0.189</c:v>
                </c:pt>
                <c:pt idx="3">
                  <c:v>0.2</c:v>
                </c:pt>
                <c:pt idx="4">
                  <c:v>0.2</c:v>
                </c:pt>
                <c:pt idx="5">
                  <c:v>0.22100000000000003</c:v>
                </c:pt>
                <c:pt idx="6">
                  <c:v>0.16200000000000001</c:v>
                </c:pt>
                <c:pt idx="7">
                  <c:v>0.17080000000000001</c:v>
                </c:pt>
                <c:pt idx="8">
                  <c:v>0.17280000000000001</c:v>
                </c:pt>
                <c:pt idx="9">
                  <c:v>0.1525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7F6E-4B58-A727-1C228FDDB5AC}"/>
            </c:ext>
          </c:extLst>
        </c:ser>
        <c:ser>
          <c:idx val="0"/>
          <c:order val="12"/>
          <c:tx>
            <c:strRef>
              <c:f>'Extended Data Figure 5c'!$D$5</c:f>
              <c:strCache>
                <c:ptCount val="1"/>
                <c:pt idx="0">
                  <c:v>Dha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'Extended Data Figure 5c'!$C$6:$C$19</c:f>
              <c:strCache>
                <c:ptCount val="14"/>
                <c:pt idx="0">
                  <c:v>25 eq. NaBH4</c:v>
                </c:pt>
                <c:pt idx="1">
                  <c:v>50 eq. NaBH4</c:v>
                </c:pt>
                <c:pt idx="2">
                  <c:v>75 eq. NaBH4</c:v>
                </c:pt>
                <c:pt idx="3">
                  <c:v>100 eq. NaBH4</c:v>
                </c:pt>
                <c:pt idx="4">
                  <c:v>125 eq. NaBH4</c:v>
                </c:pt>
                <c:pt idx="5">
                  <c:v>150 eq. NaBH4</c:v>
                </c:pt>
                <c:pt idx="6">
                  <c:v>175 eq. NaBH4</c:v>
                </c:pt>
                <c:pt idx="7">
                  <c:v>200 eq. NaBH4</c:v>
                </c:pt>
                <c:pt idx="8">
                  <c:v>225 eq. NaBH4</c:v>
                </c:pt>
                <c:pt idx="9">
                  <c:v>250 eq. NaBH4</c:v>
                </c:pt>
                <c:pt idx="10">
                  <c:v>500 eq. NaBH4</c:v>
                </c:pt>
                <c:pt idx="11">
                  <c:v>1000 eq. NaBH4</c:v>
                </c:pt>
                <c:pt idx="12">
                  <c:v>2000 eq. NaBH4</c:v>
                </c:pt>
                <c:pt idx="13">
                  <c:v>4000 eq. NaBH4</c:v>
                </c:pt>
              </c:strCache>
            </c:strRef>
          </c:cat>
          <c:val>
            <c:numRef>
              <c:f>'Extended Data Figure 5c'!$D$6:$D$19</c:f>
              <c:numCache>
                <c:formatCode>0%</c:formatCode>
                <c:ptCount val="14"/>
                <c:pt idx="0">
                  <c:v>0.44</c:v>
                </c:pt>
                <c:pt idx="1">
                  <c:v>0.39</c:v>
                </c:pt>
                <c:pt idx="2">
                  <c:v>0.37</c:v>
                </c:pt>
                <c:pt idx="3">
                  <c:v>0.37</c:v>
                </c:pt>
                <c:pt idx="4">
                  <c:v>0.34</c:v>
                </c:pt>
                <c:pt idx="5">
                  <c:v>0.35</c:v>
                </c:pt>
                <c:pt idx="6">
                  <c:v>0.4</c:v>
                </c:pt>
                <c:pt idx="7">
                  <c:v>0.39</c:v>
                </c:pt>
                <c:pt idx="8">
                  <c:v>0.36</c:v>
                </c:pt>
                <c:pt idx="9">
                  <c:v>0.39</c:v>
                </c:pt>
                <c:pt idx="10">
                  <c:v>0.3</c:v>
                </c:pt>
                <c:pt idx="11">
                  <c:v>0.27</c:v>
                </c:pt>
                <c:pt idx="12">
                  <c:v>0.2</c:v>
                </c:pt>
                <c:pt idx="13">
                  <c:v>0.43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7F6E-4B58-A727-1C228FDDB5AC}"/>
            </c:ext>
          </c:extLst>
        </c:ser>
        <c:ser>
          <c:idx val="1"/>
          <c:order val="13"/>
          <c:tx>
            <c:strRef>
              <c:f>'Extended Data Figure 5c'!$E$5</c:f>
              <c:strCache>
                <c:ptCount val="1"/>
                <c:pt idx="0">
                  <c:v>DfeGly</c:v>
                </c:pt>
              </c:strCache>
            </c:strRef>
          </c:tx>
          <c:spPr>
            <a:solidFill>
              <a:srgbClr val="FF66FF"/>
            </a:solidFill>
            <a:ln>
              <a:noFill/>
            </a:ln>
            <a:effectLst/>
          </c:spPr>
          <c:invertIfNegative val="0"/>
          <c:cat>
            <c:strRef>
              <c:f>'Extended Data Figure 5c'!$C$6:$C$19</c:f>
              <c:strCache>
                <c:ptCount val="14"/>
                <c:pt idx="0">
                  <c:v>25 eq. NaBH4</c:v>
                </c:pt>
                <c:pt idx="1">
                  <c:v>50 eq. NaBH4</c:v>
                </c:pt>
                <c:pt idx="2">
                  <c:v>75 eq. NaBH4</c:v>
                </c:pt>
                <c:pt idx="3">
                  <c:v>100 eq. NaBH4</c:v>
                </c:pt>
                <c:pt idx="4">
                  <c:v>125 eq. NaBH4</c:v>
                </c:pt>
                <c:pt idx="5">
                  <c:v>150 eq. NaBH4</c:v>
                </c:pt>
                <c:pt idx="6">
                  <c:v>175 eq. NaBH4</c:v>
                </c:pt>
                <c:pt idx="7">
                  <c:v>200 eq. NaBH4</c:v>
                </c:pt>
                <c:pt idx="8">
                  <c:v>225 eq. NaBH4</c:v>
                </c:pt>
                <c:pt idx="9">
                  <c:v>250 eq. NaBH4</c:v>
                </c:pt>
                <c:pt idx="10">
                  <c:v>500 eq. NaBH4</c:v>
                </c:pt>
                <c:pt idx="11">
                  <c:v>1000 eq. NaBH4</c:v>
                </c:pt>
                <c:pt idx="12">
                  <c:v>2000 eq. NaBH4</c:v>
                </c:pt>
                <c:pt idx="13">
                  <c:v>4000 eq. NaBH4</c:v>
                </c:pt>
              </c:strCache>
            </c:strRef>
          </c:cat>
          <c:val>
            <c:numRef>
              <c:f>'Extended Data Figure 5c'!$E$6:$E$19</c:f>
              <c:numCache>
                <c:formatCode>0%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0.7</c:v>
                </c:pt>
                <c:pt idx="11">
                  <c:v>0.73</c:v>
                </c:pt>
                <c:pt idx="12">
                  <c:v>0.8</c:v>
                </c:pt>
                <c:pt idx="13">
                  <c:v>0.56999999999999995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7F6E-4B58-A727-1C228FDDB5AC}"/>
            </c:ext>
          </c:extLst>
        </c:ser>
        <c:ser>
          <c:idx val="2"/>
          <c:order val="14"/>
          <c:tx>
            <c:strRef>
              <c:f>'Extended Data Figure 5c'!$F$5</c:f>
              <c:strCache>
                <c:ptCount val="1"/>
                <c:pt idx="0">
                  <c:v>imin-DfeGly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'Extended Data Figure 5c'!$C$6:$C$19</c:f>
              <c:strCache>
                <c:ptCount val="14"/>
                <c:pt idx="0">
                  <c:v>25 eq. NaBH4</c:v>
                </c:pt>
                <c:pt idx="1">
                  <c:v>50 eq. NaBH4</c:v>
                </c:pt>
                <c:pt idx="2">
                  <c:v>75 eq. NaBH4</c:v>
                </c:pt>
                <c:pt idx="3">
                  <c:v>100 eq. NaBH4</c:v>
                </c:pt>
                <c:pt idx="4">
                  <c:v>125 eq. NaBH4</c:v>
                </c:pt>
                <c:pt idx="5">
                  <c:v>150 eq. NaBH4</c:v>
                </c:pt>
                <c:pt idx="6">
                  <c:v>175 eq. NaBH4</c:v>
                </c:pt>
                <c:pt idx="7">
                  <c:v>200 eq. NaBH4</c:v>
                </c:pt>
                <c:pt idx="8">
                  <c:v>225 eq. NaBH4</c:v>
                </c:pt>
                <c:pt idx="9">
                  <c:v>250 eq. NaBH4</c:v>
                </c:pt>
                <c:pt idx="10">
                  <c:v>500 eq. NaBH4</c:v>
                </c:pt>
                <c:pt idx="11">
                  <c:v>1000 eq. NaBH4</c:v>
                </c:pt>
                <c:pt idx="12">
                  <c:v>2000 eq. NaBH4</c:v>
                </c:pt>
                <c:pt idx="13">
                  <c:v>4000 eq. NaBH4</c:v>
                </c:pt>
              </c:strCache>
            </c:strRef>
          </c:cat>
          <c:val>
            <c:numRef>
              <c:f>'Extended Data Figure 5c'!$F$6:$F$19</c:f>
              <c:numCache>
                <c:formatCode>0%</c:formatCode>
                <c:ptCount val="14"/>
                <c:pt idx="0">
                  <c:v>0.39</c:v>
                </c:pt>
                <c:pt idx="1">
                  <c:v>0.42089999999999994</c:v>
                </c:pt>
                <c:pt idx="2">
                  <c:v>0.44099999999999995</c:v>
                </c:pt>
                <c:pt idx="3">
                  <c:v>0.43469999999999998</c:v>
                </c:pt>
                <c:pt idx="4">
                  <c:v>0.45539999999999997</c:v>
                </c:pt>
                <c:pt idx="5">
                  <c:v>0.42900000000000005</c:v>
                </c:pt>
                <c:pt idx="6">
                  <c:v>0.438</c:v>
                </c:pt>
                <c:pt idx="7">
                  <c:v>0.43919999999999998</c:v>
                </c:pt>
                <c:pt idx="8">
                  <c:v>0.4672</c:v>
                </c:pt>
                <c:pt idx="9">
                  <c:v>0.45750000000000002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7F6E-4B58-A727-1C228FDDB5AC}"/>
            </c:ext>
          </c:extLst>
        </c:ser>
        <c:ser>
          <c:idx val="3"/>
          <c:order val="15"/>
          <c:tx>
            <c:strRef>
              <c:f>'Extended Data Figure 5c'!$G$5</c:f>
              <c:strCache>
                <c:ptCount val="1"/>
                <c:pt idx="0">
                  <c:v>hemiaminal-DfeGly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'Extended Data Figure 5c'!$C$6:$C$19</c:f>
              <c:strCache>
                <c:ptCount val="14"/>
                <c:pt idx="0">
                  <c:v>25 eq. NaBH4</c:v>
                </c:pt>
                <c:pt idx="1">
                  <c:v>50 eq. NaBH4</c:v>
                </c:pt>
                <c:pt idx="2">
                  <c:v>75 eq. NaBH4</c:v>
                </c:pt>
                <c:pt idx="3">
                  <c:v>100 eq. NaBH4</c:v>
                </c:pt>
                <c:pt idx="4">
                  <c:v>125 eq. NaBH4</c:v>
                </c:pt>
                <c:pt idx="5">
                  <c:v>150 eq. NaBH4</c:v>
                </c:pt>
                <c:pt idx="6">
                  <c:v>175 eq. NaBH4</c:v>
                </c:pt>
                <c:pt idx="7">
                  <c:v>200 eq. NaBH4</c:v>
                </c:pt>
                <c:pt idx="8">
                  <c:v>225 eq. NaBH4</c:v>
                </c:pt>
                <c:pt idx="9">
                  <c:v>250 eq. NaBH4</c:v>
                </c:pt>
                <c:pt idx="10">
                  <c:v>500 eq. NaBH4</c:v>
                </c:pt>
                <c:pt idx="11">
                  <c:v>1000 eq. NaBH4</c:v>
                </c:pt>
                <c:pt idx="12">
                  <c:v>2000 eq. NaBH4</c:v>
                </c:pt>
                <c:pt idx="13">
                  <c:v>4000 eq. NaBH4</c:v>
                </c:pt>
              </c:strCache>
            </c:strRef>
          </c:cat>
          <c:val>
            <c:numRef>
              <c:f>'Extended Data Figure 5c'!$G$6:$G$19</c:f>
              <c:numCache>
                <c:formatCode>0%</c:formatCode>
                <c:ptCount val="14"/>
                <c:pt idx="0">
                  <c:v>0.17</c:v>
                </c:pt>
                <c:pt idx="1">
                  <c:v>0.18909999999999999</c:v>
                </c:pt>
                <c:pt idx="2">
                  <c:v>0.189</c:v>
                </c:pt>
                <c:pt idx="3">
                  <c:v>0.2</c:v>
                </c:pt>
                <c:pt idx="4">
                  <c:v>0.2</c:v>
                </c:pt>
                <c:pt idx="5">
                  <c:v>0.22100000000000003</c:v>
                </c:pt>
                <c:pt idx="6">
                  <c:v>0.16200000000000001</c:v>
                </c:pt>
                <c:pt idx="7">
                  <c:v>0.17080000000000001</c:v>
                </c:pt>
                <c:pt idx="8">
                  <c:v>0.17280000000000001</c:v>
                </c:pt>
                <c:pt idx="9">
                  <c:v>0.1525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7F6E-4B58-A727-1C228FDDB5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84795992"/>
        <c:axId val="684787464"/>
      </c:barChart>
      <c:catAx>
        <c:axId val="684795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4787464"/>
        <c:crosses val="autoZero"/>
        <c:auto val="1"/>
        <c:lblAlgn val="ctr"/>
        <c:lblOffset val="100"/>
        <c:noMultiLvlLbl val="0"/>
      </c:catAx>
      <c:valAx>
        <c:axId val="68478746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0%" sourceLinked="1"/>
        <c:majorTickMark val="out"/>
        <c:minorTickMark val="none"/>
        <c:tickLblPos val="none"/>
        <c:spPr>
          <a:noFill/>
          <a:ln>
            <a:solidFill>
              <a:schemeClr val="tx1">
                <a:alpha val="94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4795992"/>
        <c:crosses val="autoZero"/>
        <c:crossBetween val="between"/>
        <c:majorUnit val="0.2"/>
      </c:valAx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'Extended Data Figure 5c'!$D$24</c:f>
              <c:strCache>
                <c:ptCount val="1"/>
                <c:pt idx="0">
                  <c:v>Dha</c:v>
                </c:pt>
              </c:strCache>
            </c:strRef>
          </c:tx>
          <c:spPr>
            <a:solidFill>
              <a:schemeClr val="bg2"/>
            </a:solidFill>
            <a:ln>
              <a:noFill/>
            </a:ln>
            <a:effectLst/>
          </c:spPr>
          <c:invertIfNegative val="0"/>
          <c:cat>
            <c:numRef>
              <c:f>'Extended Data Figure 5c'!$C$25:$C$38</c:f>
              <c:numCache>
                <c:formatCode>General</c:formatCode>
                <c:ptCount val="14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  <c:pt idx="3">
                  <c:v>400</c:v>
                </c:pt>
                <c:pt idx="4">
                  <c:v>0.5</c:v>
                </c:pt>
                <c:pt idx="5">
                  <c:v>1</c:v>
                </c:pt>
                <c:pt idx="6">
                  <c:v>2.5</c:v>
                </c:pt>
                <c:pt idx="7">
                  <c:v>10</c:v>
                </c:pt>
                <c:pt idx="8">
                  <c:v>20</c:v>
                </c:pt>
                <c:pt idx="9">
                  <c:v>30</c:v>
                </c:pt>
                <c:pt idx="10">
                  <c:v>10</c:v>
                </c:pt>
                <c:pt idx="11">
                  <c:v>20</c:v>
                </c:pt>
                <c:pt idx="12">
                  <c:v>30</c:v>
                </c:pt>
                <c:pt idx="13">
                  <c:v>60</c:v>
                </c:pt>
              </c:numCache>
            </c:numRef>
          </c:cat>
          <c:val>
            <c:numRef>
              <c:f>'Extended Data Figure 5c'!$D$25:$D$38</c:f>
              <c:numCache>
                <c:formatCode>0%</c:formatCode>
                <c:ptCount val="14"/>
                <c:pt idx="0">
                  <c:v>0.33</c:v>
                </c:pt>
                <c:pt idx="1">
                  <c:v>0.28999999999999998</c:v>
                </c:pt>
                <c:pt idx="2">
                  <c:v>0.28999999999999998</c:v>
                </c:pt>
                <c:pt idx="3">
                  <c:v>0.3</c:v>
                </c:pt>
                <c:pt idx="4">
                  <c:v>0.87</c:v>
                </c:pt>
                <c:pt idx="5">
                  <c:v>0.71</c:v>
                </c:pt>
                <c:pt idx="6">
                  <c:v>0.33</c:v>
                </c:pt>
                <c:pt idx="7">
                  <c:v>0.34</c:v>
                </c:pt>
                <c:pt idx="8">
                  <c:v>0.33</c:v>
                </c:pt>
                <c:pt idx="9">
                  <c:v>0.36</c:v>
                </c:pt>
                <c:pt idx="10">
                  <c:v>0.34</c:v>
                </c:pt>
                <c:pt idx="11">
                  <c:v>0.35</c:v>
                </c:pt>
                <c:pt idx="12">
                  <c:v>0.32</c:v>
                </c:pt>
                <c:pt idx="13">
                  <c:v>0.37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67-4BA9-BE88-048241AC29A6}"/>
            </c:ext>
          </c:extLst>
        </c:ser>
        <c:ser>
          <c:idx val="1"/>
          <c:order val="1"/>
          <c:tx>
            <c:strRef>
              <c:f>'Extended Data Figure 5c'!$E$24</c:f>
              <c:strCache>
                <c:ptCount val="1"/>
                <c:pt idx="0">
                  <c:v>DfeGly</c:v>
                </c:pt>
              </c:strCache>
            </c:strRef>
          </c:tx>
          <c:spPr>
            <a:solidFill>
              <a:srgbClr val="FF66FF"/>
            </a:solidFill>
            <a:ln>
              <a:noFill/>
            </a:ln>
            <a:effectLst/>
          </c:spPr>
          <c:invertIfNegative val="0"/>
          <c:cat>
            <c:numRef>
              <c:f>'Extended Data Figure 5c'!$C$25:$C$38</c:f>
              <c:numCache>
                <c:formatCode>General</c:formatCode>
                <c:ptCount val="14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  <c:pt idx="3">
                  <c:v>400</c:v>
                </c:pt>
                <c:pt idx="4">
                  <c:v>0.5</c:v>
                </c:pt>
                <c:pt idx="5">
                  <c:v>1</c:v>
                </c:pt>
                <c:pt idx="6">
                  <c:v>2.5</c:v>
                </c:pt>
                <c:pt idx="7">
                  <c:v>10</c:v>
                </c:pt>
                <c:pt idx="8">
                  <c:v>20</c:v>
                </c:pt>
                <c:pt idx="9">
                  <c:v>30</c:v>
                </c:pt>
                <c:pt idx="10">
                  <c:v>10</c:v>
                </c:pt>
                <c:pt idx="11">
                  <c:v>20</c:v>
                </c:pt>
                <c:pt idx="12">
                  <c:v>30</c:v>
                </c:pt>
                <c:pt idx="13">
                  <c:v>60</c:v>
                </c:pt>
              </c:numCache>
            </c:numRef>
          </c:cat>
          <c:val>
            <c:numRef>
              <c:f>'Extended Data Figure 5c'!$E$25:$E$38</c:f>
              <c:numCache>
                <c:formatCode>0%</c:formatCode>
                <c:ptCount val="14"/>
                <c:pt idx="0">
                  <c:v>0.67</c:v>
                </c:pt>
                <c:pt idx="1">
                  <c:v>0.71</c:v>
                </c:pt>
                <c:pt idx="2">
                  <c:v>0.71</c:v>
                </c:pt>
                <c:pt idx="3">
                  <c:v>0.7</c:v>
                </c:pt>
                <c:pt idx="4">
                  <c:v>0.13</c:v>
                </c:pt>
                <c:pt idx="5">
                  <c:v>0.28999999999999998</c:v>
                </c:pt>
                <c:pt idx="6">
                  <c:v>0.67</c:v>
                </c:pt>
                <c:pt idx="7">
                  <c:v>0.66</c:v>
                </c:pt>
                <c:pt idx="8">
                  <c:v>0.67</c:v>
                </c:pt>
                <c:pt idx="9">
                  <c:v>0.64</c:v>
                </c:pt>
                <c:pt idx="10">
                  <c:v>0.66</c:v>
                </c:pt>
                <c:pt idx="11">
                  <c:v>0.65</c:v>
                </c:pt>
                <c:pt idx="12">
                  <c:v>0.68</c:v>
                </c:pt>
                <c:pt idx="13">
                  <c:v>0.63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67-4BA9-BE88-048241AC29A6}"/>
            </c:ext>
          </c:extLst>
        </c:ser>
        <c:ser>
          <c:idx val="2"/>
          <c:order val="2"/>
          <c:tx>
            <c:strRef>
              <c:f>'Extended Data Figure 5c'!$F$24</c:f>
              <c:strCache>
                <c:ptCount val="1"/>
                <c:pt idx="0">
                  <c:v>imin-DfeGly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'Extended Data Figure 5c'!$C$25:$C$38</c:f>
              <c:numCache>
                <c:formatCode>General</c:formatCode>
                <c:ptCount val="14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  <c:pt idx="3">
                  <c:v>400</c:v>
                </c:pt>
                <c:pt idx="4">
                  <c:v>0.5</c:v>
                </c:pt>
                <c:pt idx="5">
                  <c:v>1</c:v>
                </c:pt>
                <c:pt idx="6">
                  <c:v>2.5</c:v>
                </c:pt>
                <c:pt idx="7">
                  <c:v>10</c:v>
                </c:pt>
                <c:pt idx="8">
                  <c:v>20</c:v>
                </c:pt>
                <c:pt idx="9">
                  <c:v>30</c:v>
                </c:pt>
                <c:pt idx="10">
                  <c:v>10</c:v>
                </c:pt>
                <c:pt idx="11">
                  <c:v>20</c:v>
                </c:pt>
                <c:pt idx="12">
                  <c:v>30</c:v>
                </c:pt>
                <c:pt idx="13">
                  <c:v>60</c:v>
                </c:pt>
              </c:numCache>
            </c:numRef>
          </c:cat>
          <c:val>
            <c:numRef>
              <c:f>'Extended Data Figure 5c'!$F$25:$F$38</c:f>
              <c:numCache>
                <c:formatCode>0%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67-4BA9-BE88-048241AC29A6}"/>
            </c:ext>
          </c:extLst>
        </c:ser>
        <c:ser>
          <c:idx val="3"/>
          <c:order val="3"/>
          <c:tx>
            <c:strRef>
              <c:f>'Extended Data Figure 5c'!$G$24</c:f>
              <c:strCache>
                <c:ptCount val="1"/>
                <c:pt idx="0">
                  <c:v>hemiaminal-DfeGly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'Extended Data Figure 5c'!$C$25:$C$38</c:f>
              <c:numCache>
                <c:formatCode>General</c:formatCode>
                <c:ptCount val="14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  <c:pt idx="3">
                  <c:v>400</c:v>
                </c:pt>
                <c:pt idx="4">
                  <c:v>0.5</c:v>
                </c:pt>
                <c:pt idx="5">
                  <c:v>1</c:v>
                </c:pt>
                <c:pt idx="6">
                  <c:v>2.5</c:v>
                </c:pt>
                <c:pt idx="7">
                  <c:v>10</c:v>
                </c:pt>
                <c:pt idx="8">
                  <c:v>20</c:v>
                </c:pt>
                <c:pt idx="9">
                  <c:v>30</c:v>
                </c:pt>
                <c:pt idx="10">
                  <c:v>10</c:v>
                </c:pt>
                <c:pt idx="11">
                  <c:v>20</c:v>
                </c:pt>
                <c:pt idx="12">
                  <c:v>30</c:v>
                </c:pt>
                <c:pt idx="13">
                  <c:v>60</c:v>
                </c:pt>
              </c:numCache>
            </c:numRef>
          </c:cat>
          <c:val>
            <c:numRef>
              <c:f>'Extended Data Figure 5c'!$G$25:$G$38</c:f>
              <c:numCache>
                <c:formatCode>0%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367-4BA9-BE88-048241AC29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03486528"/>
        <c:axId val="703483576"/>
      </c:barChart>
      <c:catAx>
        <c:axId val="703486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3483576"/>
        <c:crosses val="autoZero"/>
        <c:auto val="1"/>
        <c:lblAlgn val="ctr"/>
        <c:lblOffset val="100"/>
        <c:noMultiLvlLbl val="0"/>
      </c:catAx>
      <c:valAx>
        <c:axId val="70348357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%" sourceLinked="1"/>
        <c:majorTickMark val="out"/>
        <c:minorTickMark val="none"/>
        <c:tickLblPos val="none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3486528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583142</xdr:colOff>
      <xdr:row>5</xdr:row>
      <xdr:rowOff>70909</xdr:rowOff>
    </xdr:from>
    <xdr:to>
      <xdr:col>13</xdr:col>
      <xdr:colOff>583142</xdr:colOff>
      <xdr:row>18</xdr:row>
      <xdr:rowOff>168275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99B42847-270F-4CD0-993E-D4C348CFCD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661458</xdr:colOff>
      <xdr:row>21</xdr:row>
      <xdr:rowOff>147107</xdr:rowOff>
    </xdr:from>
    <xdr:to>
      <xdr:col>13</xdr:col>
      <xdr:colOff>661458</xdr:colOff>
      <xdr:row>37</xdr:row>
      <xdr:rowOff>11641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6BFE5974-8F5E-4A7C-898C-2E3EA16CE4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9"/>
  <sheetViews>
    <sheetView tabSelected="1" zoomScale="60" zoomScaleNormal="60" workbookViewId="0">
      <selection activeCell="A20" sqref="A20"/>
    </sheetView>
  </sheetViews>
  <sheetFormatPr defaultColWidth="10.85546875" defaultRowHeight="14.25" x14ac:dyDescent="0.2"/>
  <cols>
    <col min="1" max="2" width="10.85546875" style="1"/>
    <col min="3" max="3" width="17.7109375" style="1" customWidth="1"/>
    <col min="4" max="6" width="10.85546875" style="1"/>
    <col min="7" max="7" width="17.5703125" style="1" customWidth="1"/>
    <col min="8" max="16384" width="10.85546875" style="1"/>
  </cols>
  <sheetData>
    <row r="2" spans="3:7" x14ac:dyDescent="0.2">
      <c r="F2" s="1">
        <f>0.69*56</f>
        <v>38.64</v>
      </c>
      <c r="G2" s="1">
        <f>0.31*56</f>
        <v>17.36</v>
      </c>
    </row>
    <row r="5" spans="3:7" x14ac:dyDescent="0.2">
      <c r="D5" s="1" t="s">
        <v>0</v>
      </c>
      <c r="E5" s="1" t="s">
        <v>1</v>
      </c>
      <c r="F5" s="1" t="s">
        <v>2</v>
      </c>
      <c r="G5" s="1" t="s">
        <v>3</v>
      </c>
    </row>
    <row r="6" spans="3:7" ht="18.75" x14ac:dyDescent="0.35">
      <c r="C6" s="2" t="s">
        <v>4</v>
      </c>
      <c r="D6" s="3">
        <v>0.44</v>
      </c>
      <c r="E6" s="3">
        <v>0</v>
      </c>
      <c r="F6" s="3">
        <v>0.39</v>
      </c>
      <c r="G6" s="3">
        <v>0.17</v>
      </c>
    </row>
    <row r="7" spans="3:7" ht="18.75" x14ac:dyDescent="0.35">
      <c r="C7" s="2" t="s">
        <v>5</v>
      </c>
      <c r="D7" s="3">
        <v>0.39</v>
      </c>
      <c r="E7" s="3">
        <v>0</v>
      </c>
      <c r="F7" s="3">
        <f>0.61*0.69</f>
        <v>0.42089999999999994</v>
      </c>
      <c r="G7" s="3">
        <f>0.61*0.31</f>
        <v>0.18909999999999999</v>
      </c>
    </row>
    <row r="8" spans="3:7" ht="18.75" x14ac:dyDescent="0.35">
      <c r="C8" s="2" t="s">
        <v>6</v>
      </c>
      <c r="D8" s="3">
        <v>0.37</v>
      </c>
      <c r="E8" s="3">
        <v>0</v>
      </c>
      <c r="F8" s="3">
        <f>0.63*0.7</f>
        <v>0.44099999999999995</v>
      </c>
      <c r="G8" s="3">
        <f>0.63*0.3</f>
        <v>0.189</v>
      </c>
    </row>
    <row r="9" spans="3:7" ht="18.75" x14ac:dyDescent="0.35">
      <c r="C9" s="2" t="s">
        <v>7</v>
      </c>
      <c r="D9" s="3">
        <v>0.37</v>
      </c>
      <c r="E9" s="3">
        <v>0</v>
      </c>
      <c r="F9" s="3">
        <f>0.63*0.69</f>
        <v>0.43469999999999998</v>
      </c>
      <c r="G9" s="3">
        <v>0.2</v>
      </c>
    </row>
    <row r="10" spans="3:7" ht="18.75" x14ac:dyDescent="0.35">
      <c r="C10" s="2" t="s">
        <v>8</v>
      </c>
      <c r="D10" s="3">
        <v>0.34</v>
      </c>
      <c r="E10" s="3">
        <v>0</v>
      </c>
      <c r="F10" s="3">
        <f>0.66*0.69</f>
        <v>0.45539999999999997</v>
      </c>
      <c r="G10" s="3">
        <v>0.2</v>
      </c>
    </row>
    <row r="11" spans="3:7" ht="18.75" x14ac:dyDescent="0.35">
      <c r="C11" s="2" t="s">
        <v>9</v>
      </c>
      <c r="D11" s="3">
        <v>0.35</v>
      </c>
      <c r="E11" s="3">
        <v>0</v>
      </c>
      <c r="F11" s="3">
        <f>0.65*0.66</f>
        <v>0.42900000000000005</v>
      </c>
      <c r="G11" s="3">
        <f>0.65*0.34</f>
        <v>0.22100000000000003</v>
      </c>
    </row>
    <row r="12" spans="3:7" ht="18.75" x14ac:dyDescent="0.35">
      <c r="C12" s="2" t="s">
        <v>10</v>
      </c>
      <c r="D12" s="3">
        <v>0.4</v>
      </c>
      <c r="E12" s="3">
        <v>0</v>
      </c>
      <c r="F12" s="3">
        <f>0.6*0.73</f>
        <v>0.438</v>
      </c>
      <c r="G12" s="3">
        <f>0.6*0.27</f>
        <v>0.16200000000000001</v>
      </c>
    </row>
    <row r="13" spans="3:7" ht="18.75" x14ac:dyDescent="0.35">
      <c r="C13" s="2" t="s">
        <v>11</v>
      </c>
      <c r="D13" s="3">
        <v>0.39</v>
      </c>
      <c r="E13" s="3">
        <v>0</v>
      </c>
      <c r="F13" s="3">
        <f>0.61*0.72</f>
        <v>0.43919999999999998</v>
      </c>
      <c r="G13" s="3">
        <f>0.61*0.28</f>
        <v>0.17080000000000001</v>
      </c>
    </row>
    <row r="14" spans="3:7" ht="18.75" x14ac:dyDescent="0.35">
      <c r="C14" s="2" t="s">
        <v>12</v>
      </c>
      <c r="D14" s="3">
        <v>0.36</v>
      </c>
      <c r="E14" s="3">
        <v>0</v>
      </c>
      <c r="F14" s="3">
        <f>0.64*0.73</f>
        <v>0.4672</v>
      </c>
      <c r="G14" s="3">
        <f>0.64*0.27</f>
        <v>0.17280000000000001</v>
      </c>
    </row>
    <row r="15" spans="3:7" ht="18.75" x14ac:dyDescent="0.35">
      <c r="C15" s="2" t="s">
        <v>13</v>
      </c>
      <c r="D15" s="3">
        <v>0.39</v>
      </c>
      <c r="E15" s="3">
        <v>0</v>
      </c>
      <c r="F15" s="3">
        <f>0.61*0.75</f>
        <v>0.45750000000000002</v>
      </c>
      <c r="G15" s="3">
        <f>0.61*0.25</f>
        <v>0.1525</v>
      </c>
    </row>
    <row r="16" spans="3:7" ht="18.75" x14ac:dyDescent="0.35">
      <c r="C16" s="2" t="s">
        <v>14</v>
      </c>
      <c r="D16" s="3">
        <v>0.3</v>
      </c>
      <c r="E16" s="3">
        <v>0.7</v>
      </c>
      <c r="F16" s="3">
        <v>0</v>
      </c>
      <c r="G16" s="3">
        <v>0</v>
      </c>
    </row>
    <row r="17" spans="1:7" ht="18.75" x14ac:dyDescent="0.35">
      <c r="C17" s="2" t="s">
        <v>15</v>
      </c>
      <c r="D17" s="3">
        <v>0.27</v>
      </c>
      <c r="E17" s="3">
        <v>0.73</v>
      </c>
      <c r="F17" s="3">
        <v>0</v>
      </c>
      <c r="G17" s="3">
        <v>0</v>
      </c>
    </row>
    <row r="18" spans="1:7" ht="18.75" x14ac:dyDescent="0.35">
      <c r="C18" s="2" t="s">
        <v>16</v>
      </c>
      <c r="D18" s="3">
        <v>0.2</v>
      </c>
      <c r="E18" s="3">
        <v>0.8</v>
      </c>
      <c r="F18" s="3">
        <v>0</v>
      </c>
      <c r="G18" s="3">
        <v>0</v>
      </c>
    </row>
    <row r="19" spans="1:7" ht="18.75" x14ac:dyDescent="0.35">
      <c r="C19" s="2" t="s">
        <v>17</v>
      </c>
      <c r="D19" s="3">
        <v>0.43</v>
      </c>
      <c r="E19" s="3">
        <v>0.56999999999999995</v>
      </c>
      <c r="F19" s="3">
        <v>0</v>
      </c>
      <c r="G19" s="3">
        <v>0</v>
      </c>
    </row>
    <row r="20" spans="1:7" x14ac:dyDescent="0.2">
      <c r="A20" s="1">
        <f>(0.25/37.8)*1000*1000</f>
        <v>6613.7566137566137</v>
      </c>
      <c r="D20" s="3"/>
      <c r="E20" s="3"/>
      <c r="F20" s="3"/>
      <c r="G20" s="3"/>
    </row>
    <row r="21" spans="1:7" x14ac:dyDescent="0.2">
      <c r="D21" s="3"/>
      <c r="E21" s="3"/>
      <c r="F21" s="3"/>
      <c r="G21" s="3"/>
    </row>
    <row r="22" spans="1:7" x14ac:dyDescent="0.2">
      <c r="D22" s="3"/>
      <c r="E22" s="3"/>
      <c r="F22" s="3"/>
      <c r="G22" s="3"/>
    </row>
    <row r="23" spans="1:7" x14ac:dyDescent="0.2">
      <c r="D23" s="3"/>
      <c r="E23" s="3"/>
      <c r="F23" s="3"/>
      <c r="G23" s="3"/>
    </row>
    <row r="24" spans="1:7" x14ac:dyDescent="0.2">
      <c r="D24" s="1" t="s">
        <v>0</v>
      </c>
      <c r="E24" s="1" t="s">
        <v>1</v>
      </c>
      <c r="F24" s="1" t="s">
        <v>2</v>
      </c>
      <c r="G24" s="1" t="s">
        <v>3</v>
      </c>
    </row>
    <row r="25" spans="1:7" x14ac:dyDescent="0.2">
      <c r="C25" s="1">
        <v>100</v>
      </c>
      <c r="D25" s="3">
        <v>0.33</v>
      </c>
      <c r="E25" s="3">
        <v>0.67</v>
      </c>
      <c r="F25" s="3">
        <v>0</v>
      </c>
      <c r="G25" s="3">
        <v>0</v>
      </c>
    </row>
    <row r="26" spans="1:7" x14ac:dyDescent="0.2">
      <c r="C26" s="1">
        <v>200</v>
      </c>
      <c r="D26" s="3">
        <v>0.28999999999999998</v>
      </c>
      <c r="E26" s="3">
        <v>0.71</v>
      </c>
      <c r="F26" s="3">
        <v>0</v>
      </c>
      <c r="G26" s="3">
        <v>0</v>
      </c>
    </row>
    <row r="27" spans="1:7" x14ac:dyDescent="0.2">
      <c r="C27" s="1">
        <v>300</v>
      </c>
      <c r="D27" s="3">
        <v>0.28999999999999998</v>
      </c>
      <c r="E27" s="3">
        <v>0.71</v>
      </c>
      <c r="F27" s="3">
        <v>0</v>
      </c>
      <c r="G27" s="3">
        <v>0</v>
      </c>
    </row>
    <row r="28" spans="1:7" x14ac:dyDescent="0.2">
      <c r="C28" s="1">
        <v>400</v>
      </c>
      <c r="D28" s="3">
        <v>0.3</v>
      </c>
      <c r="E28" s="3">
        <v>0.7</v>
      </c>
      <c r="F28" s="3">
        <v>0</v>
      </c>
      <c r="G28" s="3">
        <v>0</v>
      </c>
    </row>
    <row r="29" spans="1:7" x14ac:dyDescent="0.2">
      <c r="C29" s="1">
        <v>0.5</v>
      </c>
      <c r="D29" s="3">
        <v>0.87</v>
      </c>
      <c r="E29" s="3">
        <v>0.13</v>
      </c>
      <c r="F29" s="3">
        <v>0</v>
      </c>
      <c r="G29" s="3">
        <v>0</v>
      </c>
    </row>
    <row r="30" spans="1:7" x14ac:dyDescent="0.2">
      <c r="C30" s="1">
        <v>1</v>
      </c>
      <c r="D30" s="3">
        <v>0.71</v>
      </c>
      <c r="E30" s="3">
        <v>0.28999999999999998</v>
      </c>
      <c r="F30" s="3"/>
      <c r="G30" s="3"/>
    </row>
    <row r="31" spans="1:7" x14ac:dyDescent="0.2">
      <c r="C31" s="1">
        <v>2.5</v>
      </c>
      <c r="D31" s="3">
        <v>0.33</v>
      </c>
      <c r="E31" s="3">
        <v>0.67</v>
      </c>
      <c r="F31" s="3"/>
      <c r="G31" s="3"/>
    </row>
    <row r="32" spans="1:7" x14ac:dyDescent="0.2">
      <c r="C32" s="1">
        <v>10</v>
      </c>
      <c r="D32" s="3">
        <v>0.34</v>
      </c>
      <c r="E32" s="3">
        <v>0.66</v>
      </c>
      <c r="F32" s="3"/>
      <c r="G32" s="3"/>
    </row>
    <row r="33" spans="3:7" x14ac:dyDescent="0.2">
      <c r="C33" s="1">
        <v>20</v>
      </c>
      <c r="D33" s="3">
        <v>0.33</v>
      </c>
      <c r="E33" s="3">
        <v>0.67</v>
      </c>
      <c r="F33" s="3"/>
      <c r="G33" s="3"/>
    </row>
    <row r="34" spans="3:7" x14ac:dyDescent="0.2">
      <c r="C34" s="1">
        <v>30</v>
      </c>
      <c r="D34" s="3">
        <v>0.36</v>
      </c>
      <c r="E34" s="3">
        <v>0.64</v>
      </c>
      <c r="F34" s="3"/>
      <c r="G34" s="3"/>
    </row>
    <row r="35" spans="3:7" x14ac:dyDescent="0.2">
      <c r="C35" s="1">
        <v>10</v>
      </c>
      <c r="D35" s="3">
        <v>0.34</v>
      </c>
      <c r="E35" s="3">
        <v>0.66</v>
      </c>
      <c r="F35" s="3"/>
      <c r="G35" s="3"/>
    </row>
    <row r="36" spans="3:7" x14ac:dyDescent="0.2">
      <c r="C36" s="1">
        <v>20</v>
      </c>
      <c r="D36" s="3">
        <v>0.35</v>
      </c>
      <c r="E36" s="3">
        <v>0.65</v>
      </c>
      <c r="F36" s="3"/>
      <c r="G36" s="3"/>
    </row>
    <row r="37" spans="3:7" x14ac:dyDescent="0.2">
      <c r="C37" s="1">
        <v>30</v>
      </c>
      <c r="D37" s="3">
        <v>0.32</v>
      </c>
      <c r="E37" s="3">
        <v>0.68</v>
      </c>
      <c r="F37" s="3"/>
      <c r="G37" s="3"/>
    </row>
    <row r="38" spans="3:7" x14ac:dyDescent="0.2">
      <c r="C38" s="1">
        <v>60</v>
      </c>
      <c r="D38" s="3">
        <v>0.37</v>
      </c>
      <c r="E38" s="3">
        <v>0.63</v>
      </c>
      <c r="F38" s="3"/>
      <c r="G38" s="3"/>
    </row>
    <row r="39" spans="3:7" x14ac:dyDescent="0.2">
      <c r="D39" s="3"/>
      <c r="E39" s="3"/>
      <c r="F39" s="3"/>
      <c r="G39" s="3"/>
    </row>
  </sheetData>
  <pageMargins left="0.7" right="0.7" top="0.78740157499999996" bottom="0.78740157499999996" header="0.3" footer="0.3"/>
  <pageSetup paperSize="9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Extended Data Figure 5c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Isenegger</dc:creator>
  <cp:lastModifiedBy>Ben Davis' Group</cp:lastModifiedBy>
  <dcterms:created xsi:type="dcterms:W3CDTF">2020-06-13T14:15:41Z</dcterms:created>
  <dcterms:modified xsi:type="dcterms:W3CDTF">2020-07-03T14:29:12Z</dcterms:modified>
</cp:coreProperties>
</file>